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-SHARE\00-2022 web shop metro servis\dodatak\"/>
    </mc:Choice>
  </mc:AlternateContent>
  <xr:revisionPtr revIDLastSave="0" documentId="13_ncr:1_{51120475-9AFF-43CF-BDC6-EDEC6F5B61F6}" xr6:coauthVersionLast="47" xr6:coauthVersionMax="47" xr10:uidLastSave="{00000000-0000-0000-0000-000000000000}"/>
  <bookViews>
    <workbookView xWindow="-120" yWindow="-120" windowWidth="29040" windowHeight="15225" xr2:uid="{FBA0960B-033B-4A34-BCBA-341D277E33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4" i="1" l="1"/>
  <c r="G11" i="1"/>
  <c r="G18" i="1"/>
  <c r="H18" i="1" s="1"/>
  <c r="H20" i="1" s="1"/>
  <c r="E26" i="1" l="1"/>
  <c r="E29" i="1" s="1"/>
  <c r="E30" i="1" s="1"/>
  <c r="E31" i="1" s="1"/>
  <c r="E32" i="1" s="1"/>
  <c r="H21" i="1"/>
  <c r="H22" i="1" s="1"/>
  <c r="E27" i="1" l="1"/>
  <c r="E36" i="1" s="1"/>
  <c r="E33" i="1"/>
  <c r="E34" i="1" s="1"/>
  <c r="E35" i="1" s="1"/>
  <c r="E28" i="1" l="1"/>
  <c r="E37" i="1"/>
</calcChain>
</file>

<file path=xl/sharedStrings.xml><?xml version="1.0" encoding="utf-8"?>
<sst xmlns="http://schemas.openxmlformats.org/spreadsheetml/2006/main" count="60" uniqueCount="57">
  <si>
    <t>Red.br.</t>
  </si>
  <si>
    <t>Vrsta robe - usluge</t>
  </si>
  <si>
    <t>Količina</t>
  </si>
  <si>
    <t>Cijena €</t>
  </si>
  <si>
    <t>Tečaj</t>
  </si>
  <si>
    <t>Cijena HRK</t>
  </si>
  <si>
    <t>Iznos HRK</t>
  </si>
  <si>
    <t>1.</t>
  </si>
  <si>
    <t>Osnovica</t>
  </si>
  <si>
    <t>Ukupno sa PDV-om</t>
  </si>
  <si>
    <t>Bruto naknada po ugovoru</t>
  </si>
  <si>
    <t xml:space="preserve">PDV </t>
  </si>
  <si>
    <t>Ukupna bruto naknada sa PDV-om</t>
  </si>
  <si>
    <t>Drugi dohodak sportaša</t>
  </si>
  <si>
    <t>Zakonski priznati troškovi</t>
  </si>
  <si>
    <t>2.</t>
  </si>
  <si>
    <t>3.</t>
  </si>
  <si>
    <t>4.</t>
  </si>
  <si>
    <t>5.</t>
  </si>
  <si>
    <t>6.</t>
  </si>
  <si>
    <t>Porezna osnovica (4.-5.)</t>
  </si>
  <si>
    <t>7.</t>
  </si>
  <si>
    <t>8.</t>
  </si>
  <si>
    <t>9.</t>
  </si>
  <si>
    <t>10.</t>
  </si>
  <si>
    <t>11.</t>
  </si>
  <si>
    <t>12.</t>
  </si>
  <si>
    <t>Porez na dohodak</t>
  </si>
  <si>
    <t>Prirez na porez na dohodak</t>
  </si>
  <si>
    <t>Ukupno porez i prirez na dohodak (7.+8.)</t>
  </si>
  <si>
    <t>Neto naknada po ugovoru (4.-9.)</t>
  </si>
  <si>
    <t>PDV (2.)</t>
  </si>
  <si>
    <t>Ukupno za doznaku poreznom obvezniku</t>
  </si>
  <si>
    <t>Naknada po ugovoru o profesionalnom igranju od 01.07.2021.</t>
  </si>
  <si>
    <t>Kupac:</t>
  </si>
  <si>
    <t>Naziv</t>
  </si>
  <si>
    <t xml:space="preserve">adresa 1 </t>
  </si>
  <si>
    <t>grad</t>
  </si>
  <si>
    <t>OIB</t>
  </si>
  <si>
    <t>Osnovica za račun:</t>
  </si>
  <si>
    <t>Ugovor o profesionalnom igranju</t>
  </si>
  <si>
    <t>Račun izdao:</t>
  </si>
  <si>
    <t>Ime i prezime</t>
  </si>
  <si>
    <t>PROFESIONALNI IGRAČ</t>
  </si>
  <si>
    <t>ADRESA - GRAD</t>
  </si>
  <si>
    <t>IBAN</t>
  </si>
  <si>
    <t>KONTAKT BROJ</t>
  </si>
  <si>
    <t>Račun:</t>
  </si>
  <si>
    <t>22001/1/1</t>
  </si>
  <si>
    <t>Datum računa:</t>
  </si>
  <si>
    <t>Rok plaćanja:</t>
  </si>
  <si>
    <t>Datum valute:</t>
  </si>
  <si>
    <t>Nači plaćanja: Transakcijski račun</t>
  </si>
  <si>
    <t>Datum i vrijeme izdavanja računa:</t>
  </si>
  <si>
    <t>Napomena:</t>
  </si>
  <si>
    <t>U slučaju kašnjenja zaračunavamo zakonske zatezne kamate.</t>
  </si>
  <si>
    <t>Sukladno odredbi čl.31st.3.Ovršnog zakona upozorava se dužnik da, u slučaju neispunjenja dospjele novčane obveze, vjerovnik može zatražiti određivanje ovrhe na temelju ove vjerodostojne isprave.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</si>
</sst>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  <numFmt numFmtId="165" formatCode="_-* #,##0.00\ [$kn-41A]_-;\-* #,##0.00\ [$kn-41A]_-;_-* &quot;-&quot;??\ [$kn-41A]_-;_-@_-"/>
    <numFmt numFmtId="166" formatCode="0.000000"/>
    <numFmt numFmtId="168" formatCode="dd/mm/yy/;@"/>
  </numFmts>
  <fonts count="7" x14ac:knownFonts="1"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0" fillId="0" borderId="0" xfId="0" applyProtection="1">
      <protection locked="0"/>
    </xf>
    <xf numFmtId="49" fontId="5" fillId="0" borderId="0" xfId="0" applyNumberFormat="1" applyFont="1" applyAlignment="1" applyProtection="1">
      <alignment horizontal="right"/>
      <protection locked="0"/>
    </xf>
    <xf numFmtId="49" fontId="4" fillId="0" borderId="0" xfId="0" applyNumberFormat="1" applyFont="1" applyAlignment="1" applyProtection="1">
      <alignment horizontal="right"/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5" xfId="0" applyFont="1" applyBorder="1" applyProtection="1">
      <protection locked="0"/>
    </xf>
    <xf numFmtId="49" fontId="4" fillId="0" borderId="0" xfId="0" applyNumberFormat="1" applyFont="1" applyBorder="1" applyProtection="1">
      <protection locked="0"/>
    </xf>
    <xf numFmtId="49" fontId="4" fillId="0" borderId="6" xfId="0" applyNumberFormat="1" applyFont="1" applyBorder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7" xfId="0" applyFont="1" applyBorder="1" applyProtection="1">
      <protection locked="0"/>
    </xf>
    <xf numFmtId="49" fontId="4" fillId="0" borderId="1" xfId="0" applyNumberFormat="1" applyFont="1" applyBorder="1" applyProtection="1">
      <protection locked="0"/>
    </xf>
    <xf numFmtId="49" fontId="4" fillId="0" borderId="8" xfId="0" applyNumberFormat="1" applyFont="1" applyBorder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44" fontId="0" fillId="0" borderId="4" xfId="1" applyFont="1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49" fontId="0" fillId="0" borderId="5" xfId="0" applyNumberFormat="1" applyBorder="1" applyAlignment="1" applyProtection="1">
      <alignment vertical="center"/>
      <protection locked="0"/>
    </xf>
    <xf numFmtId="49" fontId="0" fillId="0" borderId="7" xfId="0" applyNumberFormat="1" applyBorder="1" applyProtection="1">
      <protection locked="0"/>
    </xf>
    <xf numFmtId="49" fontId="0" fillId="0" borderId="1" xfId="0" applyNumberFormat="1" applyBorder="1" applyProtection="1"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44" fontId="0" fillId="0" borderId="8" xfId="1" applyFont="1" applyBorder="1" applyProtection="1">
      <protection locked="0"/>
    </xf>
    <xf numFmtId="49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66" fontId="0" fillId="0" borderId="5" xfId="0" applyNumberFormat="1" applyBorder="1" applyProtection="1">
      <protection locked="0"/>
    </xf>
    <xf numFmtId="165" fontId="0" fillId="0" borderId="0" xfId="0" applyNumberForma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Border="1" applyProtection="1">
      <protection locked="0"/>
    </xf>
    <xf numFmtId="44" fontId="0" fillId="0" borderId="0" xfId="1" applyFont="1" applyBorder="1" applyProtection="1">
      <protection locked="0"/>
    </xf>
    <xf numFmtId="22" fontId="0" fillId="0" borderId="1" xfId="1" applyNumberFormat="1" applyFont="1" applyBorder="1" applyAlignment="1" applyProtection="1">
      <alignment horizontal="left"/>
      <protection locked="0"/>
    </xf>
    <xf numFmtId="44" fontId="0" fillId="0" borderId="0" xfId="1" applyFont="1" applyProtection="1"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9" fontId="0" fillId="0" borderId="3" xfId="2" applyFont="1" applyBorder="1" applyAlignment="1" applyProtection="1">
      <alignment horizontal="center" vertical="center"/>
      <protection locked="0"/>
    </xf>
    <xf numFmtId="44" fontId="0" fillId="0" borderId="0" xfId="1" applyFont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9" fontId="0" fillId="0" borderId="0" xfId="2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9" fontId="0" fillId="0" borderId="1" xfId="2" applyFont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9" fontId="2" fillId="0" borderId="1" xfId="2" applyFont="1" applyBorder="1" applyAlignment="1" applyProtection="1">
      <alignment horizontal="center" vertical="center"/>
      <protection locked="0"/>
    </xf>
    <xf numFmtId="9" fontId="0" fillId="0" borderId="0" xfId="2" applyFont="1" applyAlignment="1" applyProtection="1">
      <alignment horizontal="center" vertical="center"/>
      <protection locked="0"/>
    </xf>
    <xf numFmtId="9" fontId="0" fillId="0" borderId="0" xfId="2" applyFon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44" fontId="0" fillId="0" borderId="4" xfId="1" applyFont="1" applyBorder="1" applyAlignment="1" applyProtection="1">
      <alignment vertical="center"/>
    </xf>
    <xf numFmtId="44" fontId="0" fillId="0" borderId="6" xfId="1" applyFont="1" applyBorder="1" applyAlignment="1" applyProtection="1">
      <alignment vertical="center"/>
    </xf>
    <xf numFmtId="44" fontId="0" fillId="0" borderId="8" xfId="1" applyFont="1" applyBorder="1" applyAlignment="1" applyProtection="1">
      <alignment vertical="center"/>
    </xf>
    <xf numFmtId="44" fontId="2" fillId="0" borderId="8" xfId="1" applyFont="1" applyBorder="1" applyAlignment="1" applyProtection="1">
      <alignment vertical="center"/>
    </xf>
    <xf numFmtId="44" fontId="0" fillId="0" borderId="6" xfId="1" applyFont="1" applyBorder="1" applyProtection="1"/>
    <xf numFmtId="44" fontId="0" fillId="0" borderId="8" xfId="1" applyFont="1" applyBorder="1" applyProtection="1"/>
    <xf numFmtId="165" fontId="3" fillId="0" borderId="0" xfId="0" applyNumberFormat="1" applyFont="1" applyBorder="1" applyAlignment="1" applyProtection="1">
      <alignment vertical="center"/>
    </xf>
    <xf numFmtId="44" fontId="3" fillId="0" borderId="6" xfId="1" applyFont="1" applyBorder="1" applyAlignment="1" applyProtection="1">
      <alignment vertical="center"/>
    </xf>
    <xf numFmtId="49" fontId="0" fillId="2" borderId="0" xfId="0" applyNumberFormat="1" applyFill="1" applyBorder="1" applyAlignment="1" applyProtection="1">
      <alignment vertical="center" wrapText="1"/>
      <protection locked="0"/>
    </xf>
    <xf numFmtId="2" fontId="3" fillId="2" borderId="0" xfId="0" applyNumberFormat="1" applyFont="1" applyFill="1" applyBorder="1" applyAlignment="1" applyProtection="1">
      <alignment horizontal="center" vertical="center"/>
      <protection locked="0"/>
    </xf>
    <xf numFmtId="164" fontId="3" fillId="2" borderId="0" xfId="0" applyNumberFormat="1" applyFont="1" applyFill="1" applyBorder="1" applyAlignment="1" applyProtection="1">
      <alignment vertical="center"/>
      <protection locked="0"/>
    </xf>
    <xf numFmtId="166" fontId="3" fillId="2" borderId="0" xfId="0" applyNumberFormat="1" applyFont="1" applyFill="1" applyBorder="1" applyAlignment="1" applyProtection="1">
      <alignment vertical="center"/>
      <protection locked="0"/>
    </xf>
    <xf numFmtId="168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49" fontId="6" fillId="2" borderId="1" xfId="0" applyNumberFormat="1" applyFont="1" applyFill="1" applyBorder="1" applyProtection="1">
      <protection locked="0"/>
    </xf>
    <xf numFmtId="9" fontId="0" fillId="2" borderId="0" xfId="2" applyFont="1" applyFill="1" applyBorder="1" applyAlignment="1" applyProtection="1">
      <alignment horizontal="center" vertical="center"/>
      <protection locked="0"/>
    </xf>
    <xf numFmtId="9" fontId="0" fillId="2" borderId="3" xfId="2" applyFont="1" applyFill="1" applyBorder="1" applyAlignment="1" applyProtection="1">
      <alignment horizontal="center" vertical="center"/>
      <protection locked="0"/>
    </xf>
    <xf numFmtId="9" fontId="0" fillId="2" borderId="0" xfId="2" applyFont="1" applyFill="1" applyBorder="1" applyAlignment="1" applyProtection="1">
      <alignment horizontal="center"/>
      <protection locked="0"/>
    </xf>
    <xf numFmtId="168" fontId="4" fillId="0" borderId="1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49" fontId="6" fillId="0" borderId="0" xfId="0" applyNumberFormat="1" applyFont="1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Font="1" applyBorder="1" applyProtection="1"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545DC-02C6-450D-A593-D87AA5E7B9DC}">
  <dimension ref="A1:H46"/>
  <sheetViews>
    <sheetView tabSelected="1" view="pageLayout" zoomScaleNormal="100" workbookViewId="0">
      <selection activeCell="G34" sqref="G34"/>
    </sheetView>
  </sheetViews>
  <sheetFormatPr defaultRowHeight="12" x14ac:dyDescent="0.2"/>
  <cols>
    <col min="1" max="1" width="2.1640625" style="4" customWidth="1"/>
    <col min="2" max="2" width="5.5" style="4" customWidth="1"/>
    <col min="3" max="3" width="33.6640625" style="4" customWidth="1"/>
    <col min="4" max="4" width="9.33203125" style="4"/>
    <col min="5" max="5" width="17.83203125" style="4" customWidth="1"/>
    <col min="6" max="6" width="10.1640625" style="4" customWidth="1"/>
    <col min="7" max="7" width="19" style="4" customWidth="1"/>
    <col min="8" max="8" width="19.5" style="4" customWidth="1"/>
  </cols>
  <sheetData>
    <row r="1" spans="1:8" ht="18.75" x14ac:dyDescent="0.3">
      <c r="E1" s="5" t="s">
        <v>43</v>
      </c>
      <c r="F1" s="5"/>
      <c r="G1" s="5"/>
      <c r="H1" s="5"/>
    </row>
    <row r="2" spans="1:8" ht="15" x14ac:dyDescent="0.25">
      <c r="E2" s="6" t="s">
        <v>44</v>
      </c>
      <c r="F2" s="6"/>
      <c r="G2" s="6"/>
      <c r="H2" s="6"/>
    </row>
    <row r="3" spans="1:8" ht="15" x14ac:dyDescent="0.25">
      <c r="E3" s="6" t="s">
        <v>38</v>
      </c>
      <c r="F3" s="6"/>
      <c r="G3" s="6"/>
      <c r="H3" s="6"/>
    </row>
    <row r="4" spans="1:8" ht="15" x14ac:dyDescent="0.25">
      <c r="E4" s="6" t="s">
        <v>45</v>
      </c>
      <c r="F4" s="6"/>
      <c r="G4" s="6"/>
      <c r="H4" s="6"/>
    </row>
    <row r="5" spans="1:8" ht="15" x14ac:dyDescent="0.25">
      <c r="E5" s="6" t="s">
        <v>46</v>
      </c>
      <c r="F5" s="6"/>
      <c r="G5" s="6"/>
      <c r="H5" s="6"/>
    </row>
    <row r="6" spans="1:8" s="3" customFormat="1" ht="15" x14ac:dyDescent="0.25">
      <c r="A6" s="7"/>
      <c r="B6" s="8"/>
      <c r="C6" s="8"/>
      <c r="D6" s="9"/>
      <c r="E6" s="10"/>
      <c r="F6" s="10"/>
      <c r="G6" s="10"/>
      <c r="H6" s="10"/>
    </row>
    <row r="7" spans="1:8" s="3" customFormat="1" ht="15" x14ac:dyDescent="0.25">
      <c r="A7" s="11"/>
      <c r="B7" s="12" t="s">
        <v>34</v>
      </c>
      <c r="C7" s="12"/>
      <c r="D7" s="13"/>
      <c r="E7" s="10"/>
      <c r="F7" s="10" t="s">
        <v>47</v>
      </c>
      <c r="G7" s="78" t="s">
        <v>48</v>
      </c>
      <c r="H7" s="10"/>
    </row>
    <row r="8" spans="1:8" s="3" customFormat="1" ht="15" x14ac:dyDescent="0.25">
      <c r="A8" s="11"/>
      <c r="B8" s="12"/>
      <c r="C8" s="86" t="s">
        <v>35</v>
      </c>
      <c r="D8" s="13"/>
      <c r="E8" s="10"/>
      <c r="F8" s="10"/>
      <c r="G8" s="10"/>
      <c r="H8" s="10"/>
    </row>
    <row r="9" spans="1:8" s="3" customFormat="1" ht="15" x14ac:dyDescent="0.25">
      <c r="A9" s="11"/>
      <c r="B9" s="12"/>
      <c r="C9" s="86" t="s">
        <v>36</v>
      </c>
      <c r="D9" s="13"/>
      <c r="E9" s="10"/>
      <c r="F9" s="14" t="s">
        <v>49</v>
      </c>
      <c r="G9" s="76">
        <v>44657</v>
      </c>
      <c r="H9" s="10"/>
    </row>
    <row r="10" spans="1:8" s="3" customFormat="1" ht="15" x14ac:dyDescent="0.25">
      <c r="A10" s="11"/>
      <c r="B10" s="12"/>
      <c r="C10" s="86" t="s">
        <v>37</v>
      </c>
      <c r="D10" s="13"/>
      <c r="E10" s="10"/>
      <c r="F10" s="14" t="s">
        <v>50</v>
      </c>
      <c r="G10" s="77">
        <v>30</v>
      </c>
      <c r="H10" s="10"/>
    </row>
    <row r="11" spans="1:8" s="3" customFormat="1" ht="15" x14ac:dyDescent="0.25">
      <c r="A11" s="11"/>
      <c r="B11" s="12"/>
      <c r="C11" s="86" t="s">
        <v>38</v>
      </c>
      <c r="D11" s="13"/>
      <c r="E11" s="10"/>
      <c r="F11" s="14" t="s">
        <v>51</v>
      </c>
      <c r="G11" s="82">
        <f>+G9+G10</f>
        <v>44687</v>
      </c>
      <c r="H11" s="10"/>
    </row>
    <row r="12" spans="1:8" s="3" customFormat="1" ht="15" x14ac:dyDescent="0.25">
      <c r="A12" s="15"/>
      <c r="B12" s="16"/>
      <c r="C12" s="16"/>
      <c r="D12" s="17"/>
      <c r="E12" s="10"/>
      <c r="F12" s="10"/>
      <c r="G12" s="10"/>
      <c r="H12" s="10"/>
    </row>
    <row r="13" spans="1:8" s="3" customFormat="1" ht="15" x14ac:dyDescent="0.25">
      <c r="A13" s="10"/>
      <c r="B13" s="10"/>
      <c r="C13" s="10"/>
      <c r="D13" s="10"/>
      <c r="E13" s="10"/>
      <c r="F13" s="10"/>
      <c r="G13" s="10"/>
      <c r="H13" s="10"/>
    </row>
    <row r="14" spans="1:8" s="3" customFormat="1" ht="15" x14ac:dyDescent="0.25">
      <c r="A14" s="10"/>
      <c r="B14" s="87" t="s">
        <v>39</v>
      </c>
      <c r="C14" s="87"/>
      <c r="D14" s="88" t="s">
        <v>40</v>
      </c>
      <c r="E14" s="88"/>
      <c r="F14" s="88"/>
      <c r="G14" s="88"/>
      <c r="H14" s="87"/>
    </row>
    <row r="16" spans="1:8" s="2" customFormat="1" ht="24" x14ac:dyDescent="0.2">
      <c r="A16" s="18"/>
      <c r="B16" s="19" t="s">
        <v>0</v>
      </c>
      <c r="C16" s="20" t="s">
        <v>1</v>
      </c>
      <c r="D16" s="20" t="s">
        <v>2</v>
      </c>
      <c r="E16" s="20" t="s">
        <v>3</v>
      </c>
      <c r="F16" s="20" t="s">
        <v>4</v>
      </c>
      <c r="G16" s="20" t="s">
        <v>5</v>
      </c>
      <c r="H16" s="21" t="s">
        <v>6</v>
      </c>
    </row>
    <row r="17" spans="1:8" x14ac:dyDescent="0.2">
      <c r="B17" s="22"/>
      <c r="C17" s="23"/>
      <c r="D17" s="24"/>
      <c r="E17" s="23"/>
      <c r="F17" s="23"/>
      <c r="G17" s="23"/>
      <c r="H17" s="25"/>
    </row>
    <row r="18" spans="1:8" s="1" customFormat="1" ht="36" x14ac:dyDescent="0.2">
      <c r="A18" s="26"/>
      <c r="B18" s="27" t="s">
        <v>7</v>
      </c>
      <c r="C18" s="72" t="s">
        <v>33</v>
      </c>
      <c r="D18" s="73">
        <v>1</v>
      </c>
      <c r="E18" s="74">
        <v>12597.63</v>
      </c>
      <c r="F18" s="75">
        <v>7.5</v>
      </c>
      <c r="G18" s="70">
        <f>+E18*F18</f>
        <v>94482.224999999991</v>
      </c>
      <c r="H18" s="71">
        <f>+G18*D18</f>
        <v>94482.224999999991</v>
      </c>
    </row>
    <row r="19" spans="1:8" x14ac:dyDescent="0.2">
      <c r="B19" s="28"/>
      <c r="C19" s="29"/>
      <c r="D19" s="30"/>
      <c r="E19" s="31"/>
      <c r="F19" s="32"/>
      <c r="G19" s="33"/>
      <c r="H19" s="34"/>
    </row>
    <row r="20" spans="1:8" x14ac:dyDescent="0.2">
      <c r="B20" s="35"/>
      <c r="C20" s="35"/>
      <c r="D20" s="36"/>
      <c r="E20" s="37"/>
      <c r="F20" s="38" t="s">
        <v>8</v>
      </c>
      <c r="G20" s="39"/>
      <c r="H20" s="68">
        <f>+H18</f>
        <v>94482.224999999991</v>
      </c>
    </row>
    <row r="21" spans="1:8" x14ac:dyDescent="0.2">
      <c r="F21" s="40" t="s">
        <v>11</v>
      </c>
      <c r="G21" s="81">
        <v>0.25</v>
      </c>
      <c r="H21" s="68">
        <f>+H20*G21</f>
        <v>23620.556249999998</v>
      </c>
    </row>
    <row r="22" spans="1:8" x14ac:dyDescent="0.2">
      <c r="F22" s="41" t="s">
        <v>9</v>
      </c>
      <c r="G22" s="42"/>
      <c r="H22" s="69">
        <f>+H20+H21</f>
        <v>118102.78124999999</v>
      </c>
    </row>
    <row r="23" spans="1:8" x14ac:dyDescent="0.2">
      <c r="F23" s="43"/>
      <c r="G23" s="43"/>
      <c r="H23" s="44"/>
    </row>
    <row r="24" spans="1:8" x14ac:dyDescent="0.2">
      <c r="B24" s="42" t="s">
        <v>52</v>
      </c>
      <c r="C24" s="42"/>
      <c r="E24" s="4" t="s">
        <v>53</v>
      </c>
      <c r="F24" s="43"/>
      <c r="G24" s="43"/>
      <c r="H24" s="45">
        <f ca="1">+NOW()</f>
        <v>44657.550194675925</v>
      </c>
    </row>
    <row r="25" spans="1:8" x14ac:dyDescent="0.2">
      <c r="H25" s="46"/>
    </row>
    <row r="26" spans="1:8" s="1" customFormat="1" ht="17.25" customHeight="1" x14ac:dyDescent="0.2">
      <c r="A26" s="26"/>
      <c r="B26" s="47" t="s">
        <v>7</v>
      </c>
      <c r="C26" s="48" t="s">
        <v>10</v>
      </c>
      <c r="D26" s="49"/>
      <c r="E26" s="64">
        <f>+H18</f>
        <v>94482.224999999991</v>
      </c>
      <c r="F26" s="26"/>
      <c r="G26" s="26"/>
      <c r="H26" s="50"/>
    </row>
    <row r="27" spans="1:8" s="1" customFormat="1" ht="17.25" customHeight="1" x14ac:dyDescent="0.2">
      <c r="A27" s="26"/>
      <c r="B27" s="51" t="s">
        <v>15</v>
      </c>
      <c r="C27" s="52" t="s">
        <v>11</v>
      </c>
      <c r="D27" s="79">
        <v>0.25</v>
      </c>
      <c r="E27" s="65">
        <f>+E26*D27</f>
        <v>23620.556249999998</v>
      </c>
      <c r="F27" s="26"/>
      <c r="G27" s="26"/>
      <c r="H27" s="50"/>
    </row>
    <row r="28" spans="1:8" s="1" customFormat="1" ht="17.25" customHeight="1" x14ac:dyDescent="0.2">
      <c r="A28" s="26"/>
      <c r="B28" s="54" t="s">
        <v>16</v>
      </c>
      <c r="C28" s="55" t="s">
        <v>12</v>
      </c>
      <c r="D28" s="56"/>
      <c r="E28" s="66">
        <f>+E26+E27</f>
        <v>118102.78124999999</v>
      </c>
      <c r="F28" s="26"/>
      <c r="G28" s="26"/>
      <c r="H28" s="50"/>
    </row>
    <row r="29" spans="1:8" s="1" customFormat="1" ht="17.25" customHeight="1" x14ac:dyDescent="0.2">
      <c r="A29" s="26"/>
      <c r="B29" s="47" t="s">
        <v>17</v>
      </c>
      <c r="C29" s="48" t="s">
        <v>13</v>
      </c>
      <c r="D29" s="49"/>
      <c r="E29" s="64">
        <f>+E26</f>
        <v>94482.224999999991</v>
      </c>
      <c r="F29" s="26"/>
      <c r="G29" s="26"/>
      <c r="H29" s="26"/>
    </row>
    <row r="30" spans="1:8" s="1" customFormat="1" ht="17.25" customHeight="1" x14ac:dyDescent="0.2">
      <c r="A30" s="26"/>
      <c r="B30" s="51" t="s">
        <v>18</v>
      </c>
      <c r="C30" s="52" t="s">
        <v>14</v>
      </c>
      <c r="D30" s="79">
        <v>0.3</v>
      </c>
      <c r="E30" s="65">
        <f>+E29*D30</f>
        <v>28344.667499999996</v>
      </c>
      <c r="F30" s="26"/>
      <c r="G30" s="26"/>
      <c r="H30" s="26"/>
    </row>
    <row r="31" spans="1:8" s="1" customFormat="1" ht="17.25" customHeight="1" x14ac:dyDescent="0.2">
      <c r="A31" s="26"/>
      <c r="B31" s="54" t="s">
        <v>19</v>
      </c>
      <c r="C31" s="55" t="s">
        <v>20</v>
      </c>
      <c r="D31" s="56"/>
      <c r="E31" s="66">
        <f>+E29-E30</f>
        <v>66137.557499999995</v>
      </c>
      <c r="F31" s="26"/>
      <c r="G31" s="26"/>
      <c r="H31" s="26"/>
    </row>
    <row r="32" spans="1:8" s="1" customFormat="1" ht="17.25" customHeight="1" x14ac:dyDescent="0.2">
      <c r="A32" s="26"/>
      <c r="B32" s="47" t="s">
        <v>21</v>
      </c>
      <c r="C32" s="48" t="s">
        <v>27</v>
      </c>
      <c r="D32" s="80">
        <v>0.2</v>
      </c>
      <c r="E32" s="64">
        <f>+E31*D32</f>
        <v>13227.511500000001</v>
      </c>
      <c r="F32" s="26"/>
      <c r="G32" s="26"/>
      <c r="H32" s="26"/>
    </row>
    <row r="33" spans="1:8" s="1" customFormat="1" ht="17.25" customHeight="1" x14ac:dyDescent="0.2">
      <c r="A33" s="26"/>
      <c r="B33" s="51" t="s">
        <v>22</v>
      </c>
      <c r="C33" s="52" t="s">
        <v>28</v>
      </c>
      <c r="D33" s="79">
        <v>0.1</v>
      </c>
      <c r="E33" s="66">
        <f>+E32*D33</f>
        <v>1322.7511500000001</v>
      </c>
      <c r="F33" s="26"/>
      <c r="G33" s="26"/>
      <c r="H33" s="26"/>
    </row>
    <row r="34" spans="1:8" s="1" customFormat="1" ht="17.25" customHeight="1" x14ac:dyDescent="0.2">
      <c r="A34" s="26"/>
      <c r="B34" s="51" t="s">
        <v>23</v>
      </c>
      <c r="C34" s="52" t="s">
        <v>29</v>
      </c>
      <c r="D34" s="53"/>
      <c r="E34" s="65">
        <f>+E32+E33</f>
        <v>14550.262650000001</v>
      </c>
      <c r="F34" s="26"/>
      <c r="G34" s="26"/>
      <c r="H34" s="26"/>
    </row>
    <row r="35" spans="1:8" s="1" customFormat="1" ht="17.25" customHeight="1" x14ac:dyDescent="0.2">
      <c r="A35" s="26"/>
      <c r="B35" s="54" t="s">
        <v>24</v>
      </c>
      <c r="C35" s="55" t="s">
        <v>30</v>
      </c>
      <c r="D35" s="56"/>
      <c r="E35" s="66">
        <f>+E29-E34</f>
        <v>79931.962349999987</v>
      </c>
      <c r="F35" s="26"/>
      <c r="G35" s="26"/>
      <c r="H35" s="26"/>
    </row>
    <row r="36" spans="1:8" s="1" customFormat="1" ht="17.25" customHeight="1" x14ac:dyDescent="0.2">
      <c r="A36" s="26"/>
      <c r="B36" s="47" t="s">
        <v>25</v>
      </c>
      <c r="C36" s="57" t="s">
        <v>31</v>
      </c>
      <c r="D36" s="49"/>
      <c r="E36" s="64">
        <f>+E27</f>
        <v>23620.556249999998</v>
      </c>
      <c r="F36" s="26"/>
      <c r="G36" s="26"/>
      <c r="H36" s="26"/>
    </row>
    <row r="37" spans="1:8" s="1" customFormat="1" ht="17.25" customHeight="1" x14ac:dyDescent="0.2">
      <c r="A37" s="26"/>
      <c r="B37" s="58" t="s">
        <v>26</v>
      </c>
      <c r="C37" s="59" t="s">
        <v>32</v>
      </c>
      <c r="D37" s="60"/>
      <c r="E37" s="67">
        <f>+E35+E36</f>
        <v>103552.51859999998</v>
      </c>
      <c r="F37" s="26"/>
      <c r="G37" s="26"/>
      <c r="H37" s="26"/>
    </row>
    <row r="38" spans="1:8" s="1" customFormat="1" ht="17.25" customHeight="1" x14ac:dyDescent="0.2">
      <c r="A38" s="26"/>
      <c r="B38" s="26"/>
      <c r="C38" s="26"/>
      <c r="D38" s="61"/>
      <c r="E38" s="50"/>
      <c r="F38" s="26"/>
      <c r="G38" s="18" t="s">
        <v>41</v>
      </c>
      <c r="H38" s="26"/>
    </row>
    <row r="39" spans="1:8" x14ac:dyDescent="0.2">
      <c r="D39" s="62"/>
      <c r="E39" s="46"/>
      <c r="G39" s="63" t="s">
        <v>42</v>
      </c>
    </row>
    <row r="40" spans="1:8" x14ac:dyDescent="0.2">
      <c r="D40" s="62"/>
      <c r="E40" s="46"/>
    </row>
    <row r="41" spans="1:8" x14ac:dyDescent="0.2">
      <c r="B41" s="83" t="s">
        <v>54</v>
      </c>
      <c r="C41" s="83"/>
      <c r="D41" s="83"/>
      <c r="E41" s="83"/>
      <c r="F41" s="83"/>
      <c r="G41" s="83"/>
      <c r="H41" s="83"/>
    </row>
    <row r="42" spans="1:8" x14ac:dyDescent="0.2">
      <c r="B42" s="83" t="s">
        <v>55</v>
      </c>
      <c r="C42" s="83"/>
      <c r="D42" s="83"/>
      <c r="E42" s="83"/>
      <c r="F42" s="83"/>
      <c r="G42" s="83"/>
      <c r="H42" s="83"/>
    </row>
    <row r="43" spans="1:8" x14ac:dyDescent="0.2">
      <c r="B43" s="84"/>
      <c r="C43" s="84"/>
      <c r="D43" s="84"/>
      <c r="E43" s="84"/>
      <c r="F43" s="84"/>
      <c r="G43" s="84"/>
      <c r="H43" s="84"/>
    </row>
    <row r="44" spans="1:8" ht="28.5" customHeight="1" x14ac:dyDescent="0.2">
      <c r="B44" s="85" t="s">
        <v>56</v>
      </c>
      <c r="C44" s="85"/>
      <c r="D44" s="85"/>
      <c r="E44" s="85"/>
      <c r="F44" s="85"/>
      <c r="G44" s="85"/>
      <c r="H44" s="85"/>
    </row>
    <row r="45" spans="1:8" x14ac:dyDescent="0.2">
      <c r="B45" s="84"/>
      <c r="C45" s="84"/>
      <c r="D45" s="84"/>
      <c r="E45" s="84"/>
      <c r="F45" s="84"/>
      <c r="G45" s="84"/>
      <c r="H45" s="84"/>
    </row>
    <row r="46" spans="1:8" x14ac:dyDescent="0.2">
      <c r="B46" s="84"/>
      <c r="C46" s="84"/>
      <c r="D46" s="84"/>
      <c r="E46" s="84"/>
      <c r="F46" s="84"/>
      <c r="G46" s="84"/>
      <c r="H46" s="84"/>
    </row>
  </sheetData>
  <sheetProtection algorithmName="SHA-512" hashValue="1jaCXvjJq+Mnxc0sjVve9eydkqtLZgfUrgIdMmHECt6MkiQ138wKUGHW+6dGj3an24yXuqRiDEaB763+ErMsiw==" saltValue="9QJ7zhPtCz5F4aSChbL6KA==" spinCount="100000" sheet="1" formatCells="0" formatColumns="0" formatRows="0" insertColumns="0" insertRows="0" insertHyperlinks="0" deleteColumns="0" deleteRows="0" sort="0" autoFilter="0" pivotTables="0"/>
  <mergeCells count="11">
    <mergeCell ref="B42:H42"/>
    <mergeCell ref="B43:H43"/>
    <mergeCell ref="B44:H44"/>
    <mergeCell ref="B45:H45"/>
    <mergeCell ref="B46:H46"/>
    <mergeCell ref="E1:H1"/>
    <mergeCell ref="E2:H2"/>
    <mergeCell ref="E3:H3"/>
    <mergeCell ref="E4:H4"/>
    <mergeCell ref="E5:H5"/>
    <mergeCell ref="B41:H41"/>
  </mergeCells>
  <pageMargins left="0.25" right="0.25" top="0.75" bottom="0.75" header="0.3" footer="0.3"/>
  <pageSetup paperSize="9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 servis d.o.o.</dc:creator>
  <cp:lastModifiedBy>METRO servis d.o.o.</cp:lastModifiedBy>
  <dcterms:created xsi:type="dcterms:W3CDTF">2022-04-06T10:52:10Z</dcterms:created>
  <dcterms:modified xsi:type="dcterms:W3CDTF">2022-04-06T11:13:52Z</dcterms:modified>
</cp:coreProperties>
</file>